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<sst xmlns="http://schemas.openxmlformats.org/spreadsheetml/2006/main" count="42" uniqueCount="39">
  <si>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</si>
  <si>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</si>
  <si>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</si>
  <si>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</si>
  <si>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</si>
  <si>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</si>
  <si>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</si>
  <si>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</si>
  <si>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</si>
  <si>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</si>
  <si>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</si>
  <si>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</si>
  <si>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</si>
  <si>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</si>
  <si>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</si>
  <si>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</si>
  <si>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</si>
  <si>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</si>
  <si>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</si>
  <si>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</si>
  <si>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</si>
  <si>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</si>
  <si>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</si>
  <si>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ec.Dinca Agnes</t>
  </si>
  <si>
    <t>Spitalul Orasenesc Gaesti</t>
  </si>
  <si>
    <t>Almina Trading S.A Tgv.</t>
  </si>
  <si>
    <t>CASA DE ASIGURARI DE SANATATE DAMBOVITA</t>
  </si>
  <si>
    <t>Spitalul Orasenesc Pucioasa</t>
  </si>
  <si>
    <t>Spitalul Municipal Moreni</t>
  </si>
  <si>
    <t>ec Sandu Niculina</t>
  </si>
  <si>
    <t xml:space="preserve"> Director general</t>
  </si>
  <si>
    <t>jr.Sima Cristina</t>
  </si>
  <si>
    <t>Intocmit,</t>
  </si>
  <si>
    <t>Sef Serviciu Decontare serv.medicale</t>
  </si>
  <si>
    <t>dr.Marin Danela Valentina</t>
  </si>
  <si>
    <t>consilier contractare ec.Termegan Liliana</t>
  </si>
  <si>
    <r>
      <t>Lista furnizorilor de analize medicale de laborator din judetul Dambovita si sumele repartizate pentru luna Ianuarie 2022</t>
    </r>
    <r>
      <rPr>
        <sz val="10"/>
        <rFont val="Times New Roman"/>
        <family val="1"/>
      </rPr>
      <t xml:space="preserve">,utilizand criteriile din anexa 19 la Ordinul MS/CNAS nr. 1.068/627/2021 si punctajul obtinut de furnizori la contractare,actualizat la zi, conform Filei de Buget nr. P 11.474 /31.12.2021, inregistrata la CAS Dambovita la nr. 16.263/31.12.2021
</t>
    </r>
  </si>
  <si>
    <t>Total suma contractata Ianuarie</t>
  </si>
  <si>
    <t>31.12.2021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</si>
</sst>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35" borderId="12" xfId="0" applyNumberFormat="1" applyFont="1" applyFill="1" applyBorder="1" applyAlignment="1">
      <alignment vertical="top" wrapText="1"/>
    </xf>
    <xf numFmtId="3" fontId="2" fillId="35" borderId="11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33" borderId="10" xfId="0" applyNumberFormat="1" applyFont="1" applyFill="1" applyBorder="1" applyAlignment="1">
      <alignment vertical="top" wrapText="1"/>
    </xf>
    <xf numFmtId="14" fontId="1" fillId="0" borderId="0" xfId="0" applyNumberFormat="1" applyFont="1" applyAlignment="1">
      <alignment/>
    </xf>
    <xf numFmtId="4" fontId="1" fillId="36" borderId="11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vertical="center" wrapText="1"/>
    </xf>
    <xf numFmtId="4" fontId="6" fillId="36" borderId="12" xfId="0" applyNumberFormat="1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vertical="center" wrapText="1"/>
    </xf>
    <xf numFmtId="0" fontId="7" fillId="36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36" borderId="16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6" fillId="0" borderId="19" xfId="0" applyNumberFormat="1" applyFont="1" applyFill="1" applyBorder="1" applyAlignment="1">
      <alignment horizontal="center" vertical="top" wrapText="1"/>
    </xf>
    <xf numFmtId="4" fontId="6" fillId="0" borderId="16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justify"/>
    </xf>
    <xf numFmtId="4" fontId="2" fillId="0" borderId="18" xfId="0" applyNumberFormat="1" applyFont="1" applyFill="1" applyBorder="1" applyAlignment="1">
      <alignment horizontal="center" vertical="justify"/>
    </xf>
    <xf numFmtId="1" fontId="2" fillId="0" borderId="15" xfId="0" applyNumberFormat="1" applyFont="1" applyFill="1" applyBorder="1" applyAlignment="1">
      <alignment horizontal="center" vertical="top" wrapText="1"/>
    </xf>
    <xf numFmtId="4" fontId="6" fillId="0" borderId="15" xfId="0" applyNumberFormat="1" applyFont="1" applyFill="1" applyBorder="1" applyAlignment="1">
      <alignment horizontal="center" vertical="top" wrapText="1"/>
    </xf>
    <xf numFmtId="0" fontId="1" fillId="0" borderId="20" xfId="0" applyFont="1" applyBorder="1" applyAlignment="1">
      <alignment vertical="justify" wrapText="1"/>
    </xf>
    <xf numFmtId="0" fontId="0" fillId="0" borderId="20" xfId="0" applyBorder="1" applyAlignment="1">
      <alignment wrapText="1"/>
    </xf>
    <xf numFmtId="4" fontId="5" fillId="0" borderId="19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  <xf numFmtId="4" fontId="1" fillId="0" borderId="19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7"/>
  <sheetViews>
    <sheetView showGridLines="0" tabSelected="1" zoomScalePageLayoutView="0" workbookViewId="0" topLeftCell="A13">
      <selection activeCell="A1" sqref="A1:K34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26</v>
      </c>
    </row>
    <row r="3" spans="1:8" ht="12.75" customHeight="1">
      <c r="A3" s="36" t="s">
        <v>36</v>
      </c>
      <c r="B3" s="37"/>
      <c r="C3" s="37"/>
      <c r="D3" s="37"/>
      <c r="E3" s="37"/>
      <c r="F3" s="37"/>
      <c r="G3" s="37"/>
      <c r="H3" s="37"/>
    </row>
    <row r="4" spans="1:11" ht="26.25" customHeight="1">
      <c r="A4" s="37"/>
      <c r="B4" s="37"/>
      <c r="C4" s="37"/>
      <c r="D4" s="37"/>
      <c r="E4" s="37"/>
      <c r="F4" s="37"/>
      <c r="G4" s="37"/>
      <c r="H4" s="37"/>
      <c r="I4" s="25"/>
      <c r="J4" s="25"/>
      <c r="K4" s="25"/>
    </row>
    <row r="5" spans="1:8" s="12" customFormat="1" ht="18.75" customHeight="1">
      <c r="A5" s="38" t="s">
        <v>0</v>
      </c>
      <c r="B5" s="45" t="s">
        <v>37</v>
      </c>
      <c r="C5" s="41">
        <v>1</v>
      </c>
      <c r="D5" s="42"/>
      <c r="E5" s="41">
        <v>2</v>
      </c>
      <c r="F5" s="47"/>
      <c r="G5" s="47"/>
      <c r="H5" s="42"/>
    </row>
    <row r="6" spans="1:8" s="12" customFormat="1" ht="22.5" customHeight="1">
      <c r="A6" s="39"/>
      <c r="B6" s="46"/>
      <c r="C6" s="43" t="s">
        <v>17</v>
      </c>
      <c r="D6" s="44"/>
      <c r="E6" s="43" t="s">
        <v>16</v>
      </c>
      <c r="F6" s="48"/>
      <c r="G6" s="48"/>
      <c r="H6" s="44"/>
    </row>
    <row r="7" spans="1:8" s="24" customFormat="1" ht="15.75" customHeight="1">
      <c r="A7" s="39"/>
      <c r="B7" s="29"/>
      <c r="C7" s="23"/>
      <c r="D7" s="30">
        <v>0.5</v>
      </c>
      <c r="E7" s="31"/>
      <c r="F7" s="32">
        <v>0.25</v>
      </c>
      <c r="G7" s="33"/>
      <c r="H7" s="34">
        <v>0.25</v>
      </c>
    </row>
    <row r="8" spans="1:8" s="12" customFormat="1" ht="14.25" customHeight="1">
      <c r="A8" s="40"/>
      <c r="B8" s="28">
        <v>378330</v>
      </c>
      <c r="C8" s="13" t="s">
        <v>2</v>
      </c>
      <c r="D8" s="13" t="s">
        <v>4</v>
      </c>
      <c r="E8" s="13" t="s">
        <v>1</v>
      </c>
      <c r="F8" s="13" t="s">
        <v>4</v>
      </c>
      <c r="G8" s="15" t="s">
        <v>1</v>
      </c>
      <c r="H8" s="15" t="s">
        <v>4</v>
      </c>
    </row>
    <row r="9" spans="1:8" s="12" customFormat="1" ht="12.75" customHeight="1">
      <c r="A9" s="14"/>
      <c r="B9" s="16"/>
      <c r="C9" s="13"/>
      <c r="D9" s="13"/>
      <c r="E9" s="51" t="s">
        <v>19</v>
      </c>
      <c r="F9" s="52"/>
      <c r="G9" s="53" t="s">
        <v>20</v>
      </c>
      <c r="H9" s="54"/>
    </row>
    <row r="10" spans="1:8" s="22" customFormat="1" ht="11.25" customHeight="1">
      <c r="A10" s="20"/>
      <c r="B10" s="16"/>
      <c r="C10" s="21"/>
      <c r="D10" s="21">
        <v>189165</v>
      </c>
      <c r="E10" s="55">
        <v>94582.5</v>
      </c>
      <c r="F10" s="56"/>
      <c r="G10" s="57">
        <v>94582.5</v>
      </c>
      <c r="H10" s="58"/>
    </row>
    <row r="11" spans="1:8" ht="12.75">
      <c r="A11" s="2" t="s">
        <v>21</v>
      </c>
      <c r="B11" s="18">
        <f>D11+F11+H11</f>
        <v>50341.539945000004</v>
      </c>
      <c r="C11" s="5">
        <v>1805</v>
      </c>
      <c r="D11" s="17">
        <f aca="true" t="shared" si="0" ref="D11:D24">C11*$D$26</f>
        <v>35698.114945</v>
      </c>
      <c r="E11" s="10">
        <v>145</v>
      </c>
      <c r="F11" s="19">
        <f aca="true" t="shared" si="1" ref="F11:F24">ROUND($E$26*E11,2)</f>
        <v>8286.68</v>
      </c>
      <c r="G11" s="26">
        <v>628.5</v>
      </c>
      <c r="H11" s="19">
        <f aca="true" t="shared" si="2" ref="H11:H24">ROUND($G$26*G11,3)</f>
        <v>6356.745</v>
      </c>
    </row>
    <row r="12" spans="1:8" ht="12.75">
      <c r="A12" s="2" t="s">
        <v>11</v>
      </c>
      <c r="B12" s="18">
        <f aca="true" t="shared" si="3" ref="B12:B24">D12+F12+H12</f>
        <v>27842.22065073</v>
      </c>
      <c r="C12" s="5">
        <v>708.77</v>
      </c>
      <c r="D12" s="17">
        <f t="shared" si="0"/>
        <v>14017.59165073</v>
      </c>
      <c r="E12" s="10">
        <v>132</v>
      </c>
      <c r="F12" s="19">
        <f t="shared" si="1"/>
        <v>7543.74</v>
      </c>
      <c r="G12" s="26">
        <v>621</v>
      </c>
      <c r="H12" s="19">
        <f t="shared" si="2"/>
        <v>6280.889</v>
      </c>
    </row>
    <row r="13" spans="1:8" ht="14.25" customHeight="1">
      <c r="A13" s="2" t="s">
        <v>25</v>
      </c>
      <c r="B13" s="18">
        <f t="shared" si="3"/>
        <v>39911.22207412</v>
      </c>
      <c r="C13" s="5">
        <v>1043.88</v>
      </c>
      <c r="D13" s="17">
        <f t="shared" si="0"/>
        <v>20645.179074120002</v>
      </c>
      <c r="E13" s="10">
        <v>132</v>
      </c>
      <c r="F13" s="19">
        <f t="shared" si="1"/>
        <v>7543.74</v>
      </c>
      <c r="G13" s="26">
        <v>1159</v>
      </c>
      <c r="H13" s="19">
        <f t="shared" si="2"/>
        <v>11722.303</v>
      </c>
    </row>
    <row r="14" spans="1:8" ht="12.75">
      <c r="A14" s="2" t="s">
        <v>8</v>
      </c>
      <c r="B14" s="18">
        <f>D14+F14+H14</f>
        <v>48034.74782587001</v>
      </c>
      <c r="C14" s="5">
        <v>1304.63</v>
      </c>
      <c r="D14" s="17">
        <f t="shared" si="0"/>
        <v>25802.122825870003</v>
      </c>
      <c r="E14" s="10">
        <v>154</v>
      </c>
      <c r="F14" s="19">
        <f t="shared" si="1"/>
        <v>8801.03</v>
      </c>
      <c r="G14" s="26">
        <v>1328</v>
      </c>
      <c r="H14" s="19">
        <f t="shared" si="2"/>
        <v>13431.595</v>
      </c>
    </row>
    <row r="15" spans="1:8" ht="12.75">
      <c r="A15" s="2" t="s">
        <v>7</v>
      </c>
      <c r="B15" s="18">
        <f t="shared" si="3"/>
        <v>21191.847794229998</v>
      </c>
      <c r="C15" s="5">
        <v>590.27</v>
      </c>
      <c r="D15" s="17">
        <f t="shared" si="0"/>
        <v>11673.97579423</v>
      </c>
      <c r="E15" s="10">
        <v>100</v>
      </c>
      <c r="F15" s="19">
        <f t="shared" si="1"/>
        <v>5714.95</v>
      </c>
      <c r="G15" s="26">
        <v>376</v>
      </c>
      <c r="H15" s="19">
        <f t="shared" si="2"/>
        <v>3802.922</v>
      </c>
    </row>
    <row r="16" spans="1:8" ht="12.75">
      <c r="A16" s="2" t="s">
        <v>12</v>
      </c>
      <c r="B16" s="18">
        <f t="shared" si="3"/>
        <v>33807.843583530004</v>
      </c>
      <c r="C16" s="5">
        <v>695.97</v>
      </c>
      <c r="D16" s="17">
        <f t="shared" si="0"/>
        <v>13764.44158353</v>
      </c>
      <c r="E16" s="10">
        <v>151</v>
      </c>
      <c r="F16" s="19">
        <f t="shared" si="1"/>
        <v>8629.58</v>
      </c>
      <c r="G16" s="26">
        <v>1128.5</v>
      </c>
      <c r="H16" s="19">
        <f t="shared" si="2"/>
        <v>11413.822</v>
      </c>
    </row>
    <row r="17" spans="1:8" ht="12.75">
      <c r="A17" s="2" t="s">
        <v>9</v>
      </c>
      <c r="B17" s="18">
        <f t="shared" si="3"/>
        <v>16452.43286176</v>
      </c>
      <c r="C17" s="5">
        <v>402.24</v>
      </c>
      <c r="D17" s="17">
        <f t="shared" si="0"/>
        <v>7955.24086176</v>
      </c>
      <c r="E17" s="10">
        <v>64</v>
      </c>
      <c r="F17" s="19">
        <f t="shared" si="1"/>
        <v>3657.57</v>
      </c>
      <c r="G17" s="26">
        <v>478.5</v>
      </c>
      <c r="H17" s="19">
        <f t="shared" si="2"/>
        <v>4839.622</v>
      </c>
    </row>
    <row r="18" spans="1:8" ht="12.75">
      <c r="A18" s="2" t="s">
        <v>14</v>
      </c>
      <c r="B18" s="18">
        <f t="shared" si="3"/>
        <v>16344.916356110001</v>
      </c>
      <c r="C18" s="5">
        <v>310.39</v>
      </c>
      <c r="D18" s="17">
        <f t="shared" si="0"/>
        <v>6138.69135611</v>
      </c>
      <c r="E18" s="10">
        <v>117</v>
      </c>
      <c r="F18" s="19">
        <f t="shared" si="1"/>
        <v>6686.5</v>
      </c>
      <c r="G18" s="26">
        <v>348</v>
      </c>
      <c r="H18" s="19">
        <f t="shared" si="2"/>
        <v>3519.725</v>
      </c>
    </row>
    <row r="19" spans="1:8" ht="12.75">
      <c r="A19" s="2" t="s">
        <v>10</v>
      </c>
      <c r="B19" s="18">
        <f t="shared" si="3"/>
        <v>25147.277292400002</v>
      </c>
      <c r="C19" s="5">
        <v>567.6</v>
      </c>
      <c r="D19" s="17">
        <f t="shared" si="0"/>
        <v>11225.623292400001</v>
      </c>
      <c r="E19" s="10">
        <v>116</v>
      </c>
      <c r="F19" s="19">
        <f t="shared" si="1"/>
        <v>6629.35</v>
      </c>
      <c r="G19" s="26">
        <v>721</v>
      </c>
      <c r="H19" s="19">
        <f t="shared" si="2"/>
        <v>7292.304</v>
      </c>
    </row>
    <row r="20" spans="1:8" ht="12.75">
      <c r="A20" s="2" t="s">
        <v>6</v>
      </c>
      <c r="B20" s="18">
        <f t="shared" si="3"/>
        <v>21503.405596900004</v>
      </c>
      <c r="C20" s="5">
        <v>438.1</v>
      </c>
      <c r="D20" s="17">
        <f t="shared" si="0"/>
        <v>8664.456596900001</v>
      </c>
      <c r="E20" s="10">
        <v>119</v>
      </c>
      <c r="F20" s="19">
        <f t="shared" si="1"/>
        <v>6800.8</v>
      </c>
      <c r="G20" s="26">
        <v>597</v>
      </c>
      <c r="H20" s="19">
        <f t="shared" si="2"/>
        <v>6038.149</v>
      </c>
    </row>
    <row r="21" spans="1:8" ht="12.75">
      <c r="A21" s="2" t="s">
        <v>22</v>
      </c>
      <c r="B21" s="18">
        <f t="shared" si="3"/>
        <v>20409.81571972</v>
      </c>
      <c r="C21" s="5">
        <v>238.28</v>
      </c>
      <c r="D21" s="17">
        <f t="shared" si="0"/>
        <v>4712.5467197200005</v>
      </c>
      <c r="E21" s="10">
        <v>133</v>
      </c>
      <c r="F21" s="19">
        <f t="shared" si="1"/>
        <v>7600.89</v>
      </c>
      <c r="G21" s="26">
        <v>800.5</v>
      </c>
      <c r="H21" s="19">
        <f t="shared" si="2"/>
        <v>8096.379</v>
      </c>
    </row>
    <row r="22" spans="1:8" ht="12.75">
      <c r="A22" s="2" t="s">
        <v>28</v>
      </c>
      <c r="B22" s="18">
        <f t="shared" si="3"/>
        <v>17772.9220696</v>
      </c>
      <c r="C22" s="5">
        <v>370.4</v>
      </c>
      <c r="D22" s="17">
        <f t="shared" si="0"/>
        <v>7325.5300695999995</v>
      </c>
      <c r="E22" s="10">
        <v>106</v>
      </c>
      <c r="F22" s="19">
        <f t="shared" si="1"/>
        <v>6057.85</v>
      </c>
      <c r="G22" s="26">
        <v>434</v>
      </c>
      <c r="H22" s="19">
        <f t="shared" si="2"/>
        <v>4389.542</v>
      </c>
    </row>
    <row r="23" spans="1:8" ht="12.75">
      <c r="A23" s="2" t="s">
        <v>24</v>
      </c>
      <c r="B23" s="18">
        <f t="shared" si="3"/>
        <v>18295.4487748</v>
      </c>
      <c r="C23" s="5">
        <v>445.2</v>
      </c>
      <c r="D23" s="17">
        <f t="shared" si="0"/>
        <v>8804.8757748</v>
      </c>
      <c r="E23" s="10">
        <v>102</v>
      </c>
      <c r="F23" s="19">
        <f t="shared" si="1"/>
        <v>5829.25</v>
      </c>
      <c r="G23" s="26">
        <v>362</v>
      </c>
      <c r="H23" s="19">
        <f t="shared" si="2"/>
        <v>3661.323</v>
      </c>
    </row>
    <row r="24" spans="1:8" ht="12.75">
      <c r="A24" s="2" t="s">
        <v>27</v>
      </c>
      <c r="B24" s="18">
        <f t="shared" si="3"/>
        <v>21274.352756</v>
      </c>
      <c r="C24" s="5">
        <v>644</v>
      </c>
      <c r="D24" s="17">
        <f t="shared" si="0"/>
        <v>12736.612756</v>
      </c>
      <c r="E24" s="10">
        <v>84</v>
      </c>
      <c r="F24" s="19">
        <f t="shared" si="1"/>
        <v>4800.56</v>
      </c>
      <c r="G24" s="26">
        <v>369.5</v>
      </c>
      <c r="H24" s="19">
        <f t="shared" si="2"/>
        <v>3737.18</v>
      </c>
    </row>
    <row r="25" spans="1:8" ht="25.5">
      <c r="A25" s="11" t="s">
        <v>5</v>
      </c>
      <c r="B25" s="8">
        <f aca="true" t="shared" si="4" ref="B25:H25">SUM(B11:B24)</f>
        <v>378329.99330077006</v>
      </c>
      <c r="C25" s="8">
        <f t="shared" si="4"/>
        <v>9564.730000000003</v>
      </c>
      <c r="D25" s="8">
        <f t="shared" si="4"/>
        <v>189165.00330077</v>
      </c>
      <c r="E25" s="8">
        <f t="shared" si="4"/>
        <v>1655</v>
      </c>
      <c r="F25" s="8">
        <f t="shared" si="4"/>
        <v>94582.49</v>
      </c>
      <c r="G25" s="8">
        <f t="shared" si="4"/>
        <v>9351.5</v>
      </c>
      <c r="H25" s="8">
        <f t="shared" si="4"/>
        <v>94582.5</v>
      </c>
    </row>
    <row r="26" spans="1:8" ht="12.75" customHeight="1">
      <c r="A26" s="2" t="s">
        <v>3</v>
      </c>
      <c r="B26" s="6"/>
      <c r="C26" s="9"/>
      <c r="D26" s="9">
        <f>ROUND(D10/C25,6)</f>
        <v>19.777349</v>
      </c>
      <c r="E26" s="4">
        <f>ROUND(B8*25%/E25,6)</f>
        <v>57.149547</v>
      </c>
      <c r="F26" s="4"/>
      <c r="G26" s="4">
        <f>ROUND(B8*25%/G25,6)</f>
        <v>10.114153</v>
      </c>
      <c r="H26" s="4"/>
    </row>
    <row r="27" spans="1:10" ht="13.5" customHeight="1">
      <c r="A27" s="49"/>
      <c r="B27" s="50"/>
      <c r="C27" s="50"/>
      <c r="D27" s="50"/>
      <c r="E27" s="50"/>
      <c r="F27" s="50"/>
      <c r="G27" s="50"/>
      <c r="H27" s="50"/>
      <c r="I27" s="35"/>
      <c r="J27" s="35"/>
    </row>
    <row r="28" spans="1:10" ht="12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8" ht="12.75">
      <c r="A29" s="1" t="s">
        <v>30</v>
      </c>
      <c r="B29" s="1" t="s">
        <v>13</v>
      </c>
      <c r="C29" s="1"/>
      <c r="D29" s="1"/>
      <c r="E29" s="1"/>
      <c r="F29" s="1" t="s">
        <v>18</v>
      </c>
      <c r="G29" s="1"/>
      <c r="H29" s="1"/>
    </row>
    <row r="30" spans="1:8" ht="12.75">
      <c r="A30" s="1" t="s">
        <v>31</v>
      </c>
      <c r="B30" s="1" t="s">
        <v>29</v>
      </c>
      <c r="C30" s="1"/>
      <c r="D30" s="1"/>
      <c r="E30" s="1"/>
      <c r="F30" s="1" t="s">
        <v>23</v>
      </c>
      <c r="G30" s="1"/>
      <c r="H30" s="1"/>
    </row>
    <row r="31" spans="1:8" ht="12.75">
      <c r="A31" s="3"/>
      <c r="B31" s="3"/>
      <c r="C31" s="3"/>
      <c r="D31" s="3"/>
      <c r="E31" s="1"/>
      <c r="F31" s="1"/>
      <c r="G31" s="1"/>
      <c r="H31" s="27"/>
    </row>
    <row r="32" spans="1:10" ht="12.75">
      <c r="A32" s="3"/>
      <c r="B32" s="3"/>
      <c r="C32" s="3"/>
      <c r="D32" s="3"/>
      <c r="H32" s="1"/>
      <c r="J32" s="27"/>
    </row>
    <row r="33" spans="1:10" ht="12.75">
      <c r="A33" s="3"/>
      <c r="B33" s="3" t="s">
        <v>33</v>
      </c>
      <c r="C33" s="1"/>
      <c r="D33" s="1"/>
      <c r="F33" s="1" t="s">
        <v>32</v>
      </c>
      <c r="G33" s="1"/>
      <c r="I33" s="3"/>
      <c r="J33" s="27"/>
    </row>
    <row r="34" spans="1:11" ht="12.75">
      <c r="A34" s="3"/>
      <c r="B34" s="3" t="s">
        <v>34</v>
      </c>
      <c r="C34" s="1"/>
      <c r="D34" s="1"/>
      <c r="F34" s="1" t="s">
        <v>35</v>
      </c>
      <c r="G34" s="1"/>
      <c r="I34" s="3"/>
      <c r="J34" s="27"/>
      <c r="K34" s="1" t="s">
        <v>38</v>
      </c>
    </row>
    <row r="35" spans="1:8" ht="12.75">
      <c r="A35" s="3" t="s">
        <v>15</v>
      </c>
      <c r="B35" s="3"/>
      <c r="C35" s="1"/>
      <c r="D35" s="1"/>
      <c r="E35" s="1"/>
      <c r="F35" s="1"/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  <row r="47" spans="1:8" ht="12.75">
      <c r="A47" s="3"/>
      <c r="B47" s="3"/>
      <c r="C47" s="3"/>
      <c r="D47" s="3"/>
      <c r="E47" s="1"/>
      <c r="F47" s="1"/>
      <c r="G47" s="1"/>
      <c r="H47" s="1"/>
    </row>
  </sheetData>
  <sheetProtection/>
  <mergeCells count="12">
    <mergeCell ref="A27:H27"/>
    <mergeCell ref="E9:F9"/>
    <mergeCell ref="G9:H9"/>
    <mergeCell ref="E10:F10"/>
    <mergeCell ref="G10:H10"/>
    <mergeCell ref="A3:H4"/>
    <mergeCell ref="A5:A8"/>
    <mergeCell ref="C5:D5"/>
    <mergeCell ref="C6:D6"/>
    <mergeCell ref="B5:B6"/>
    <mergeCell ref="E5:H5"/>
    <mergeCell ref="E6:H6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2021-12-27T11:58:25Z</cp:lastPrinted>
  <dcterms:created xsi:type="dcterms:W3CDTF">2003-01-21T08:22:40Z</dcterms:created>
  <dcterms:modified xsi:type="dcterms:W3CDTF">2021-12-27T11:58:29Z</dcterms:modified>
  <cp:category/>
  <cp:version/>
  <cp:contentType/>
  <cp:contentStatus/>
</cp:coreProperties>
</file>